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01 - SERVIDOR FAMILY\01 - OPERACIONAL\01.01 - APOSVALE\01.01.04 - PORTO SEGURO\Vida em Grupo\Tabela\"/>
    </mc:Choice>
  </mc:AlternateContent>
  <xr:revisionPtr revIDLastSave="0" documentId="8_{276EC47C-A163-458F-AF57-3B537E476A25}" xr6:coauthVersionLast="47" xr6:coauthVersionMax="47" xr10:uidLastSave="{00000000-0000-0000-0000-000000000000}"/>
  <bookViews>
    <workbookView xWindow="-103" yWindow="-103" windowWidth="18720" windowHeight="12103" xr2:uid="{8FFEB206-07BC-49EE-A208-AADFC3CD667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I14" i="1"/>
  <c r="J14" i="1"/>
  <c r="K14" i="1"/>
  <c r="L14" i="1"/>
  <c r="M14" i="1"/>
  <c r="N14" i="1"/>
  <c r="I15" i="1"/>
  <c r="J15" i="1"/>
  <c r="K15" i="1"/>
  <c r="L15" i="1"/>
  <c r="M15" i="1"/>
  <c r="N15" i="1"/>
  <c r="I16" i="1"/>
  <c r="J16" i="1"/>
  <c r="K16" i="1"/>
  <c r="L16" i="1"/>
  <c r="M16" i="1"/>
  <c r="N16" i="1"/>
  <c r="I17" i="1"/>
  <c r="J17" i="1"/>
  <c r="K17" i="1"/>
  <c r="L17" i="1"/>
  <c r="M17" i="1"/>
  <c r="N17" i="1"/>
  <c r="N9" i="1"/>
  <c r="M9" i="1"/>
  <c r="L9" i="1"/>
  <c r="K9" i="1"/>
  <c r="J9" i="1"/>
  <c r="I9" i="1"/>
  <c r="H10" i="1"/>
  <c r="H11" i="1"/>
  <c r="H12" i="1"/>
  <c r="H13" i="1"/>
  <c r="H14" i="1"/>
  <c r="H15" i="1"/>
  <c r="H16" i="1"/>
  <c r="H17" i="1"/>
  <c r="H9" i="1"/>
  <c r="G10" i="1"/>
  <c r="G11" i="1"/>
  <c r="G12" i="1"/>
  <c r="G13" i="1"/>
  <c r="G14" i="1"/>
  <c r="G15" i="1"/>
  <c r="G16" i="1"/>
  <c r="G17" i="1"/>
  <c r="G9" i="1"/>
  <c r="D10" i="1"/>
  <c r="D11" i="1"/>
  <c r="D12" i="1"/>
  <c r="D13" i="1"/>
  <c r="D14" i="1"/>
  <c r="D15" i="1"/>
  <c r="D16" i="1"/>
  <c r="D17" i="1"/>
  <c r="D9" i="1"/>
  <c r="C10" i="1"/>
  <c r="C11" i="1"/>
  <c r="C12" i="1"/>
  <c r="C13" i="1"/>
  <c r="C14" i="1"/>
  <c r="C15" i="1"/>
  <c r="C16" i="1"/>
  <c r="C17" i="1"/>
  <c r="C9" i="1"/>
</calcChain>
</file>

<file path=xl/sharedStrings.xml><?xml version="1.0" encoding="utf-8"?>
<sst xmlns="http://schemas.openxmlformats.org/spreadsheetml/2006/main" count="34" uniqueCount="26">
  <si>
    <t>Morte Natural ou acidental</t>
  </si>
  <si>
    <t>Indenização Especial por acidente</t>
  </si>
  <si>
    <t>Inv.Perm. Total/Parcial por acidente</t>
  </si>
  <si>
    <t>Cesta Básica</t>
  </si>
  <si>
    <t>A.Funeral Individual</t>
  </si>
  <si>
    <t>Até 35 anos</t>
  </si>
  <si>
    <t>De 36 a 40 anos</t>
  </si>
  <si>
    <t>De 41 a 45 anos</t>
  </si>
  <si>
    <t>De 46 a 50 anos</t>
  </si>
  <si>
    <t>De 51 a 55 anos</t>
  </si>
  <si>
    <t>De 56 a 60 anos</t>
  </si>
  <si>
    <t>De 61 a 65 anos</t>
  </si>
  <si>
    <t>De 66 a 70 anos</t>
  </si>
  <si>
    <t>PRÊMIOS MENSAIS INDIVIDUAIS TOTAIS</t>
  </si>
  <si>
    <t>0,05270%</t>
  </si>
  <si>
    <t>0,06058%</t>
  </si>
  <si>
    <t>0,09293%</t>
  </si>
  <si>
    <t>0,15308%</t>
  </si>
  <si>
    <t>0,23023%</t>
  </si>
  <si>
    <t>0,31692%</t>
  </si>
  <si>
    <t>0,45546%</t>
  </si>
  <si>
    <t>0,73669%</t>
  </si>
  <si>
    <t>TAXAS DE VIDA EM GRUPO - TAXAS MENSAIS - FAIXA ETÁRIA</t>
  </si>
  <si>
    <t>Seguro de Vida em Grupo Porto Seguro</t>
  </si>
  <si>
    <t>Estipulante:  APOSVALE</t>
  </si>
  <si>
    <t>Carta Oferta nr. 2021.7-34452/KP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</si>
</sst>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wrapText="1"/>
    </xf>
    <xf numFmtId="0" fontId="2" fillId="0" borderId="0" xfId="0" applyFont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43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43" fontId="0" fillId="4" borderId="1" xfId="1" applyFont="1" applyFill="1" applyBorder="1" applyAlignment="1">
      <alignment horizontal="center" vertical="center" wrapText="1"/>
    </xf>
    <xf numFmtId="43" fontId="0" fillId="4" borderId="1" xfId="0" applyNumberFormat="1" applyFill="1" applyBorder="1" applyAlignment="1">
      <alignment wrapText="1"/>
    </xf>
    <xf numFmtId="43" fontId="0" fillId="4" borderId="1" xfId="1" applyFont="1" applyFill="1" applyBorder="1" applyAlignment="1">
      <alignment wrapText="1"/>
    </xf>
    <xf numFmtId="49" fontId="0" fillId="3" borderId="1" xfId="0" applyNumberFormat="1" applyFill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234043</xdr:colOff>
      <xdr:row>0</xdr:row>
      <xdr:rowOff>168730</xdr:rowOff>
    </xdr:from>
    <xdr:to>
      <xdr:col>1</xdr:col>
      <xdr:colOff>859972</xdr:colOff>
      <xdr:row>4</xdr:row>
      <xdr:rowOff>54430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37A0537-6050-436E-91C9-43007F5E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043" y="168730"/>
          <a:ext cx="625929" cy="625929"/>
        </a:xfrm>
        <a:prstGeom prst="rect">
          <a:avLst/>
        </a:prstGeom>
      </xdr:spPr>
    </xdr:pic>
    <xdr:clientData/>
  </xdr:twoCellAnchor>
  <xdr:twoCellAnchor editAs="oneCell">
    <xdr:from>
      <xdr:col>11</xdr:col>
      <xdr:colOff>593271</xdr:colOff>
      <xdr:row>1</xdr:row>
      <xdr:rowOff>10886</xdr:rowOff>
    </xdr:from>
    <xdr:to>
      <xdr:col>13</xdr:col>
      <xdr:colOff>467649</xdr:colOff>
      <xdr:row>3</xdr:row>
      <xdr:rowOff>93777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79E4715-3395-4661-914A-09B0FFE34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0842" y="195943"/>
          <a:ext cx="1213321" cy="45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E73F-59C6-41E5-A531-B414D8F2F9F1}">
  <dimension ref="B2:N21"/>
  <sheetViews>
    <sheetView tabSelected="1" workbookViewId="0">
      <selection activeCell="N20" sqref="N20"/>
    </sheetView>
  </sheetViews>
  <sheetFormatPr defaultColWidth="12.23046875" defaultRowHeight="14.6" x14ac:dyDescent="0.4"/>
  <cols>
    <col min="1" max="1" width="1.921875" customWidth="1"/>
    <col min="2" max="2" width="12.23046875" style="2"/>
    <col min="3" max="4" width="12.23046875" style="1"/>
    <col min="5" max="5" width="11.53515625" style="3" bestFit="1" customWidth="1"/>
    <col min="6" max="6" width="12.23046875" style="3"/>
    <col min="7" max="7" width="8.61328125" style="1" customWidth="1"/>
    <col min="8" max="14" width="9.4609375" style="1" bestFit="1" customWidth="1"/>
  </cols>
  <sheetData>
    <row r="2" spans="2:14" x14ac:dyDescent="0.4">
      <c r="C2" s="19" t="s">
        <v>23</v>
      </c>
      <c r="D2" s="19"/>
      <c r="E2" s="19"/>
      <c r="F2" s="19"/>
      <c r="G2" s="19"/>
      <c r="H2" s="19"/>
    </row>
    <row r="3" spans="2:14" x14ac:dyDescent="0.4">
      <c r="C3" s="19" t="s">
        <v>24</v>
      </c>
      <c r="D3" s="19"/>
      <c r="E3" s="19"/>
      <c r="F3" s="19"/>
      <c r="G3" s="19"/>
      <c r="H3" s="19"/>
    </row>
    <row r="4" spans="2:14" x14ac:dyDescent="0.4">
      <c r="C4" s="20" t="s">
        <v>25</v>
      </c>
      <c r="D4" s="20"/>
      <c r="E4" s="20"/>
      <c r="F4" s="20"/>
      <c r="G4" s="20"/>
      <c r="H4" s="20"/>
    </row>
    <row r="5" spans="2:14" x14ac:dyDescent="0.4">
      <c r="C5" s="19"/>
      <c r="D5" s="19"/>
      <c r="E5" s="19"/>
      <c r="F5" s="19"/>
      <c r="G5" s="19"/>
      <c r="H5" s="19"/>
    </row>
    <row r="6" spans="2:14" ht="4.75" customHeight="1" x14ac:dyDescent="0.4"/>
    <row r="7" spans="2:14" x14ac:dyDescent="0.4">
      <c r="B7" s="6" t="s">
        <v>0</v>
      </c>
      <c r="C7" s="7" t="s">
        <v>1</v>
      </c>
      <c r="D7" s="7" t="s">
        <v>2</v>
      </c>
      <c r="E7" s="6" t="s">
        <v>3</v>
      </c>
      <c r="F7" s="6" t="s">
        <v>4</v>
      </c>
      <c r="G7" s="8" t="s">
        <v>13</v>
      </c>
      <c r="H7" s="8"/>
      <c r="I7" s="8"/>
      <c r="J7" s="8"/>
      <c r="K7" s="8"/>
      <c r="L7" s="8"/>
      <c r="M7" s="8"/>
      <c r="N7" s="8"/>
    </row>
    <row r="8" spans="2:14" s="4" customFormat="1" ht="29.15" x14ac:dyDescent="0.4">
      <c r="B8" s="6"/>
      <c r="C8" s="7"/>
      <c r="D8" s="7"/>
      <c r="E8" s="6"/>
      <c r="F8" s="6"/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</row>
    <row r="9" spans="2:14" x14ac:dyDescent="0.4">
      <c r="B9" s="10">
        <v>30000</v>
      </c>
      <c r="C9" s="11">
        <f>B9</f>
        <v>30000</v>
      </c>
      <c r="D9" s="11">
        <f>B9</f>
        <v>30000</v>
      </c>
      <c r="E9" s="12">
        <v>1000</v>
      </c>
      <c r="F9" s="12">
        <v>5000</v>
      </c>
      <c r="G9" s="11">
        <f>((B9)*0.0527%)+1.49</f>
        <v>17.3</v>
      </c>
      <c r="H9" s="11">
        <f>((B9)*0.06058%)+1.49</f>
        <v>19.663999999999998</v>
      </c>
      <c r="I9" s="11">
        <f>((B9)*0.09293%)+1.49</f>
        <v>29.368999999999996</v>
      </c>
      <c r="J9" s="11">
        <f>((B9)*0.15308%)+1.49</f>
        <v>47.414000000000001</v>
      </c>
      <c r="K9" s="11">
        <f>((B9)*0.23023%)+1.49</f>
        <v>70.558999999999983</v>
      </c>
      <c r="L9" s="11">
        <f>((B9)*0.31692%)+1.49</f>
        <v>96.565999999999988</v>
      </c>
      <c r="M9" s="11">
        <f>((B9)*0.45546%)+1.49</f>
        <v>138.12800000000001</v>
      </c>
      <c r="N9" s="11">
        <f>((B9)*0.73669%)+1.49</f>
        <v>222.49699999999999</v>
      </c>
    </row>
    <row r="10" spans="2:14" x14ac:dyDescent="0.4">
      <c r="B10" s="13">
        <v>40000</v>
      </c>
      <c r="C10" s="14">
        <f t="shared" ref="C10:C17" si="0">B10</f>
        <v>40000</v>
      </c>
      <c r="D10" s="14">
        <f t="shared" ref="D10:D17" si="1">B10</f>
        <v>40000</v>
      </c>
      <c r="E10" s="15">
        <v>1000</v>
      </c>
      <c r="F10" s="15">
        <v>5000</v>
      </c>
      <c r="G10" s="14">
        <f t="shared" ref="G10:G17" si="2">((B10)*0.0527%)+1.49</f>
        <v>22.57</v>
      </c>
      <c r="H10" s="14">
        <f t="shared" ref="H10:H17" si="3">((B10)*0.06058%)+1.49</f>
        <v>25.721999999999998</v>
      </c>
      <c r="I10" s="14">
        <f t="shared" ref="I10:I17" si="4">((B10)*0.09293%)+1.49</f>
        <v>38.661999999999999</v>
      </c>
      <c r="J10" s="14">
        <f t="shared" ref="J10:J17" si="5">((B10)*0.15308%)+1.49</f>
        <v>62.722000000000001</v>
      </c>
      <c r="K10" s="14">
        <f t="shared" ref="K10:K17" si="6">((B10)*0.23023%)+1.49</f>
        <v>93.581999999999979</v>
      </c>
      <c r="L10" s="14">
        <f t="shared" ref="L10:L17" si="7">((B10)*0.31692%)+1.49</f>
        <v>128.25799999999998</v>
      </c>
      <c r="M10" s="14">
        <f t="shared" ref="M10:M17" si="8">((B10)*0.45546%)+1.49</f>
        <v>183.67400000000001</v>
      </c>
      <c r="N10" s="14">
        <f t="shared" ref="N10:N17" si="9">((B10)*0.73669%)+1.49</f>
        <v>296.166</v>
      </c>
    </row>
    <row r="11" spans="2:14" x14ac:dyDescent="0.4">
      <c r="B11" s="10">
        <v>50000</v>
      </c>
      <c r="C11" s="11">
        <f t="shared" si="0"/>
        <v>50000</v>
      </c>
      <c r="D11" s="11">
        <f t="shared" si="1"/>
        <v>50000</v>
      </c>
      <c r="E11" s="12">
        <v>1000</v>
      </c>
      <c r="F11" s="12">
        <v>5000</v>
      </c>
      <c r="G11" s="11">
        <f t="shared" si="2"/>
        <v>27.84</v>
      </c>
      <c r="H11" s="11">
        <f t="shared" si="3"/>
        <v>31.779999999999998</v>
      </c>
      <c r="I11" s="11">
        <f t="shared" si="4"/>
        <v>47.954999999999998</v>
      </c>
      <c r="J11" s="11">
        <f t="shared" si="5"/>
        <v>78.029999999999987</v>
      </c>
      <c r="K11" s="11">
        <f t="shared" si="6"/>
        <v>116.60499999999998</v>
      </c>
      <c r="L11" s="11">
        <f t="shared" si="7"/>
        <v>159.94999999999999</v>
      </c>
      <c r="M11" s="11">
        <f t="shared" si="8"/>
        <v>229.22</v>
      </c>
      <c r="N11" s="11">
        <f t="shared" si="9"/>
        <v>369.83499999999998</v>
      </c>
    </row>
    <row r="12" spans="2:14" x14ac:dyDescent="0.4">
      <c r="B12" s="13">
        <v>75000</v>
      </c>
      <c r="C12" s="14">
        <f t="shared" si="0"/>
        <v>75000</v>
      </c>
      <c r="D12" s="14">
        <f t="shared" si="1"/>
        <v>75000</v>
      </c>
      <c r="E12" s="15">
        <v>1000</v>
      </c>
      <c r="F12" s="15">
        <v>5000</v>
      </c>
      <c r="G12" s="14">
        <f t="shared" si="2"/>
        <v>41.015000000000001</v>
      </c>
      <c r="H12" s="14">
        <f t="shared" si="3"/>
        <v>46.924999999999997</v>
      </c>
      <c r="I12" s="14">
        <f t="shared" si="4"/>
        <v>71.1875</v>
      </c>
      <c r="J12" s="14">
        <f t="shared" si="5"/>
        <v>116.29999999999998</v>
      </c>
      <c r="K12" s="14">
        <f t="shared" si="6"/>
        <v>174.16249999999999</v>
      </c>
      <c r="L12" s="14">
        <f t="shared" si="7"/>
        <v>239.17999999999998</v>
      </c>
      <c r="M12" s="14">
        <f t="shared" si="8"/>
        <v>343.08499999999998</v>
      </c>
      <c r="N12" s="14">
        <f t="shared" si="9"/>
        <v>554.00749999999994</v>
      </c>
    </row>
    <row r="13" spans="2:14" x14ac:dyDescent="0.4">
      <c r="B13" s="10">
        <v>100000</v>
      </c>
      <c r="C13" s="11">
        <f t="shared" si="0"/>
        <v>100000</v>
      </c>
      <c r="D13" s="11">
        <f t="shared" si="1"/>
        <v>100000</v>
      </c>
      <c r="E13" s="12">
        <v>1000</v>
      </c>
      <c r="F13" s="12">
        <v>5000</v>
      </c>
      <c r="G13" s="11">
        <f t="shared" si="2"/>
        <v>54.190000000000005</v>
      </c>
      <c r="H13" s="11">
        <f t="shared" si="3"/>
        <v>62.07</v>
      </c>
      <c r="I13" s="11">
        <f t="shared" si="4"/>
        <v>94.419999999999987</v>
      </c>
      <c r="J13" s="11">
        <f t="shared" si="5"/>
        <v>154.57</v>
      </c>
      <c r="K13" s="11">
        <f t="shared" si="6"/>
        <v>231.71999999999997</v>
      </c>
      <c r="L13" s="11">
        <f t="shared" si="7"/>
        <v>318.40999999999997</v>
      </c>
      <c r="M13" s="11">
        <f t="shared" si="8"/>
        <v>456.95</v>
      </c>
      <c r="N13" s="11">
        <f t="shared" si="9"/>
        <v>738.18</v>
      </c>
    </row>
    <row r="14" spans="2:14" x14ac:dyDescent="0.4">
      <c r="B14" s="13">
        <v>125000</v>
      </c>
      <c r="C14" s="14">
        <f t="shared" si="0"/>
        <v>125000</v>
      </c>
      <c r="D14" s="14">
        <f t="shared" si="1"/>
        <v>125000</v>
      </c>
      <c r="E14" s="15">
        <v>1000</v>
      </c>
      <c r="F14" s="15">
        <v>5000</v>
      </c>
      <c r="G14" s="14">
        <f t="shared" si="2"/>
        <v>67.364999999999995</v>
      </c>
      <c r="H14" s="14">
        <f t="shared" si="3"/>
        <v>77.214999999999989</v>
      </c>
      <c r="I14" s="14">
        <f t="shared" si="4"/>
        <v>117.65249999999999</v>
      </c>
      <c r="J14" s="14">
        <f t="shared" si="5"/>
        <v>192.84</v>
      </c>
      <c r="K14" s="14">
        <f t="shared" si="6"/>
        <v>289.27749999999997</v>
      </c>
      <c r="L14" s="14">
        <f t="shared" si="7"/>
        <v>397.64</v>
      </c>
      <c r="M14" s="14">
        <f t="shared" si="8"/>
        <v>570.81499999999994</v>
      </c>
      <c r="N14" s="14">
        <f t="shared" si="9"/>
        <v>922.35249999999985</v>
      </c>
    </row>
    <row r="15" spans="2:14" x14ac:dyDescent="0.4">
      <c r="B15" s="10">
        <v>150000</v>
      </c>
      <c r="C15" s="11">
        <f t="shared" si="0"/>
        <v>150000</v>
      </c>
      <c r="D15" s="11">
        <f t="shared" si="1"/>
        <v>150000</v>
      </c>
      <c r="E15" s="12">
        <v>1000</v>
      </c>
      <c r="F15" s="12">
        <v>5000</v>
      </c>
      <c r="G15" s="11">
        <f t="shared" si="2"/>
        <v>80.539999999999992</v>
      </c>
      <c r="H15" s="11">
        <f t="shared" si="3"/>
        <v>92.359999999999985</v>
      </c>
      <c r="I15" s="11">
        <f t="shared" si="4"/>
        <v>140.88500000000002</v>
      </c>
      <c r="J15" s="11">
        <f t="shared" si="5"/>
        <v>231.10999999999999</v>
      </c>
      <c r="K15" s="11">
        <f t="shared" si="6"/>
        <v>346.83499999999998</v>
      </c>
      <c r="L15" s="11">
        <f t="shared" si="7"/>
        <v>476.86999999999995</v>
      </c>
      <c r="M15" s="11">
        <f t="shared" si="8"/>
        <v>684.68</v>
      </c>
      <c r="N15" s="11">
        <f t="shared" si="9"/>
        <v>1106.5249999999999</v>
      </c>
    </row>
    <row r="16" spans="2:14" x14ac:dyDescent="0.4">
      <c r="B16" s="13">
        <v>175000</v>
      </c>
      <c r="C16" s="14">
        <f t="shared" si="0"/>
        <v>175000</v>
      </c>
      <c r="D16" s="14">
        <f t="shared" si="1"/>
        <v>175000</v>
      </c>
      <c r="E16" s="15">
        <v>1000</v>
      </c>
      <c r="F16" s="15">
        <v>5000</v>
      </c>
      <c r="G16" s="14">
        <f t="shared" si="2"/>
        <v>93.715000000000003</v>
      </c>
      <c r="H16" s="14">
        <f t="shared" si="3"/>
        <v>107.505</v>
      </c>
      <c r="I16" s="14">
        <f t="shared" si="4"/>
        <v>164.11750000000001</v>
      </c>
      <c r="J16" s="14">
        <f t="shared" si="5"/>
        <v>269.38</v>
      </c>
      <c r="K16" s="14">
        <f t="shared" si="6"/>
        <v>404.39249999999998</v>
      </c>
      <c r="L16" s="14">
        <f t="shared" si="7"/>
        <v>556.09999999999991</v>
      </c>
      <c r="M16" s="14">
        <f t="shared" si="8"/>
        <v>798.54499999999996</v>
      </c>
      <c r="N16" s="14">
        <f t="shared" si="9"/>
        <v>1290.6974999999998</v>
      </c>
    </row>
    <row r="17" spans="2:14" x14ac:dyDescent="0.4">
      <c r="B17" s="10">
        <v>200000</v>
      </c>
      <c r="C17" s="11">
        <f t="shared" si="0"/>
        <v>200000</v>
      </c>
      <c r="D17" s="11">
        <f t="shared" si="1"/>
        <v>200000</v>
      </c>
      <c r="E17" s="12">
        <v>1000</v>
      </c>
      <c r="F17" s="12">
        <v>5000</v>
      </c>
      <c r="G17" s="11">
        <f t="shared" si="2"/>
        <v>106.89</v>
      </c>
      <c r="H17" s="11">
        <f t="shared" si="3"/>
        <v>122.64999999999999</v>
      </c>
      <c r="I17" s="11">
        <f t="shared" si="4"/>
        <v>187.35</v>
      </c>
      <c r="J17" s="11">
        <f t="shared" si="5"/>
        <v>307.64999999999998</v>
      </c>
      <c r="K17" s="11">
        <f t="shared" si="6"/>
        <v>461.94999999999993</v>
      </c>
      <c r="L17" s="11">
        <f t="shared" si="7"/>
        <v>635.32999999999993</v>
      </c>
      <c r="M17" s="11">
        <f t="shared" si="8"/>
        <v>912.41</v>
      </c>
      <c r="N17" s="11">
        <f t="shared" si="9"/>
        <v>1474.87</v>
      </c>
    </row>
    <row r="19" spans="2:14" x14ac:dyDescent="0.4">
      <c r="B19" s="5" t="s">
        <v>22</v>
      </c>
      <c r="C19" s="5"/>
      <c r="D19" s="5"/>
      <c r="E19" s="5"/>
      <c r="F19" s="5"/>
      <c r="G19" s="5"/>
      <c r="H19" s="5"/>
      <c r="I19" s="5"/>
    </row>
    <row r="20" spans="2:14" s="18" customFormat="1" ht="29.15" x14ac:dyDescent="0.4">
      <c r="B20" s="9" t="s">
        <v>5</v>
      </c>
      <c r="C20" s="9" t="s">
        <v>6</v>
      </c>
      <c r="D20" s="9" t="s">
        <v>7</v>
      </c>
      <c r="E20" s="9" t="s">
        <v>8</v>
      </c>
      <c r="F20" s="9" t="s">
        <v>9</v>
      </c>
      <c r="G20" s="9" t="s">
        <v>10</v>
      </c>
      <c r="H20" s="9" t="s">
        <v>11</v>
      </c>
      <c r="I20" s="9" t="s">
        <v>12</v>
      </c>
      <c r="J20" s="17"/>
      <c r="K20" s="17"/>
      <c r="L20" s="17"/>
      <c r="M20" s="17"/>
      <c r="N20" s="17"/>
    </row>
    <row r="21" spans="2:14" ht="29.15" x14ac:dyDescent="0.4">
      <c r="B21" s="16" t="s">
        <v>14</v>
      </c>
      <c r="C21" s="16" t="s">
        <v>15</v>
      </c>
      <c r="D21" s="16" t="s">
        <v>16</v>
      </c>
      <c r="E21" s="16" t="s">
        <v>17</v>
      </c>
      <c r="F21" s="16" t="s">
        <v>18</v>
      </c>
      <c r="G21" s="16" t="s">
        <v>19</v>
      </c>
      <c r="H21" s="16" t="s">
        <v>20</v>
      </c>
      <c r="I21" s="16" t="s">
        <v>21</v>
      </c>
    </row>
  </sheetData>
  <mergeCells count="11">
    <mergeCell ref="B19:I19"/>
    <mergeCell ref="C5:H5"/>
    <mergeCell ref="C2:H2"/>
    <mergeCell ref="C3:H3"/>
    <mergeCell ref="C4:H4"/>
    <mergeCell ref="B7:B8"/>
    <mergeCell ref="C7:C8"/>
    <mergeCell ref="D7:D8"/>
    <mergeCell ref="E7:E8"/>
    <mergeCell ref="F7:F8"/>
    <mergeCell ref="G7:N7"/>
  </mergeCells>
  <pageMargins left="0.31496062992125984" right="0.11811023622047245" top="0.78740157480314965" bottom="0.78740157480314965" header="0.31496062992125984" footer="0.31496062992125984"/>
  <pageSetup paperSize="9" orientation="landscape" horizontalDpi="0" verticalDpi="0" r:id="rId1"/>
  <headerFooter>
    <oddFooter>&amp;L&amp;D&amp;R&amp;P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Marton</dc:creator>
  <cp:lastModifiedBy>Marton</cp:lastModifiedBy>
  <cp:lastPrinted>2021-09-09T18:55:22Z</cp:lastPrinted>
  <dcterms:created xsi:type="dcterms:W3CDTF">2021-09-09T18:04:18Z</dcterms:created>
  <dcterms:modified xsi:type="dcterms:W3CDTF">2021-09-09T18:55:34Z</dcterms:modified>
</cp:coreProperties>
</file>